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8_{4B30DB66-5180-4135-89DC-DD01B5703D09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Index" sheetId="8" r:id="rId1"/>
    <sheet name="Situatia pozitiei financiare" sheetId="2" r:id="rId2"/>
    <sheet name="Situatia rezultatului global" sheetId="3" r:id="rId3"/>
    <sheet name="Fluxuri de trezorerie" sheetId="10" r:id="rId4"/>
    <sheet name="Indicatori operationali" sheetId="1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" i="8" l="1"/>
  <c r="D13" i="10"/>
  <c r="B13" i="10"/>
  <c r="A3" i="8" l="1"/>
  <c r="A4" i="8"/>
  <c r="A5" i="8"/>
</calcChain>
</file>

<file path=xl/sharedStrings.xml><?xml version="1.0" encoding="utf-8"?>
<sst xmlns="http://schemas.openxmlformats.org/spreadsheetml/2006/main" count="133" uniqueCount="115">
  <si>
    <t>Mod de calcul</t>
  </si>
  <si>
    <t>Lichiditate curenta</t>
  </si>
  <si>
    <t>Active curente/Datorii curente</t>
  </si>
  <si>
    <t xml:space="preserve">Grad de indatorare </t>
  </si>
  <si>
    <t>Capital imprumutat/Capital propriu *100</t>
  </si>
  <si>
    <t>Viteza de rotatie a debitelor clienti</t>
  </si>
  <si>
    <t>Sold mediu clienti/Venituri din vanzari*Timp</t>
  </si>
  <si>
    <t xml:space="preserve">Viteza de rotatie a activelor imobilizate </t>
  </si>
  <si>
    <t>Venituri din vanzari/Active imobilizate</t>
  </si>
  <si>
    <t>Profit net/Capitaluri proprii</t>
  </si>
  <si>
    <t>Rentabilitatea activelor (ROA)</t>
  </si>
  <si>
    <t>Profit net/Active totale</t>
  </si>
  <si>
    <t>Profit net/actiuni</t>
  </si>
  <si>
    <t xml:space="preserve">Rata profitul net </t>
  </si>
  <si>
    <t>Profit net/Venituri din vanzari</t>
  </si>
  <si>
    <t>Nr. actiuni</t>
  </si>
  <si>
    <t>Unitate de masura</t>
  </si>
  <si>
    <t>zile</t>
  </si>
  <si>
    <t>numar rotatii</t>
  </si>
  <si>
    <t>%</t>
  </si>
  <si>
    <t>lei/actiune</t>
  </si>
  <si>
    <t>numar de ori</t>
  </si>
  <si>
    <t>ACTIVE</t>
  </si>
  <si>
    <t>ACTIVE IMOBILIZATE</t>
  </si>
  <si>
    <t>Imobilizari corporale</t>
  </si>
  <si>
    <t>Imobilizari necorporale</t>
  </si>
  <si>
    <t>TOTAL ACTIVE IMOBILIZATE</t>
  </si>
  <si>
    <t>ACTIVE CIRCULANTE</t>
  </si>
  <si>
    <t>Stocuri</t>
  </si>
  <si>
    <t>Creante comerciale si similare</t>
  </si>
  <si>
    <t>Numerar si echivalente numerar</t>
  </si>
  <si>
    <t>TOTAL ACTIVE  CIRCULANTE</t>
  </si>
  <si>
    <t>TOTAL ACTIVE</t>
  </si>
  <si>
    <t>DATORII</t>
  </si>
  <si>
    <t>DATORII CURENTE</t>
  </si>
  <si>
    <t>Datorii comerciale si similare</t>
  </si>
  <si>
    <t>Sume datorate institutiilor de credit</t>
  </si>
  <si>
    <t>Datorii din impozite si taxe curente</t>
  </si>
  <si>
    <t>Subventii pentru investitii</t>
  </si>
  <si>
    <t>TOTAL  DATORII CURENTE</t>
  </si>
  <si>
    <t>DATORII PE TERMEN LUNG</t>
  </si>
  <si>
    <t>Impozit amanat</t>
  </si>
  <si>
    <t>TOTAL DATORII TERMEN LUNG</t>
  </si>
  <si>
    <t>TOTAL DATORII</t>
  </si>
  <si>
    <t>Capital social si rezerve</t>
  </si>
  <si>
    <t>Capital social</t>
  </si>
  <si>
    <t>Rezerve din reevaluare</t>
  </si>
  <si>
    <t>Rezerve legale</t>
  </si>
  <si>
    <t>Alte rezerve</t>
  </si>
  <si>
    <t>Rezultat reportat</t>
  </si>
  <si>
    <t>Repartizarea profitului</t>
  </si>
  <si>
    <t>Rezultatul curent</t>
  </si>
  <si>
    <t>TOTAL CAPITALURI PROPRII</t>
  </si>
  <si>
    <t>TOTAL CAPITALURI SI DATORII</t>
  </si>
  <si>
    <t>Venituri din vinzari</t>
  </si>
  <si>
    <t>Alte venituri din exploatare</t>
  </si>
  <si>
    <t>Venituri aferente costurilor stocurilor de produse</t>
  </si>
  <si>
    <t>Venituri din activitatea realizata de entitate si capitalizata</t>
  </si>
  <si>
    <t>Cheltuieli cu materiile prime si materialele consumabile</t>
  </si>
  <si>
    <t>Cheltuieli cu personalul</t>
  </si>
  <si>
    <t xml:space="preserve">Cheltuieli cu amortizarea si deprecierea </t>
  </si>
  <si>
    <t>Alte cheltuieli de exploatare</t>
  </si>
  <si>
    <t>Profit din exploatare</t>
  </si>
  <si>
    <t>Venituri financiare nete</t>
  </si>
  <si>
    <t>Profit inainte de impozitare</t>
  </si>
  <si>
    <t>Cheltuieli cu impozit pe profit si alte impozite</t>
  </si>
  <si>
    <t>Profit</t>
  </si>
  <si>
    <t>31.12.2018</t>
  </si>
  <si>
    <t>Situatia pozitiei financiare</t>
  </si>
  <si>
    <t>Situatia rezultatului global</t>
  </si>
  <si>
    <t>I. FLUXURI DE NUMERAR DIN ACTIVITATI DE EXPLOATARE</t>
  </si>
  <si>
    <t xml:space="preserve">     Incasari in numerar din vanzarea de bunuri si prestarea de servicii</t>
  </si>
  <si>
    <t xml:space="preserve">     Incasari in numerar provenite din redevente, onorarii, comisioane si alte venituri</t>
  </si>
  <si>
    <t xml:space="preserve">     Plati in numerar catre furnizori de bunuri si servicii</t>
  </si>
  <si>
    <t xml:space="preserve">     Plati in numerar catre si in numele angajatilor, plati efectuate de angajator in legatura cu personalul</t>
  </si>
  <si>
    <t xml:space="preserve">     Taxa pe valoarea adaugata platita</t>
  </si>
  <si>
    <t xml:space="preserve">     Contributii la Ministerul Sanatatii si Ministerul Mediului</t>
  </si>
  <si>
    <t xml:space="preserve">     Alte impozite, taxe si varsaminte asimilate platite</t>
  </si>
  <si>
    <t xml:space="preserve">     Numerar generat de exploatare</t>
  </si>
  <si>
    <t xml:space="preserve">     Dobanzi incasate</t>
  </si>
  <si>
    <t xml:space="preserve">     Dobanzi platite</t>
  </si>
  <si>
    <t xml:space="preserve">     Impozit dividende platite</t>
  </si>
  <si>
    <t xml:space="preserve">     Impozit pe profit platit</t>
  </si>
  <si>
    <t xml:space="preserve">    Efectele variatiei ratei de schimb aferente numerarului si echivalentelor de numerar</t>
  </si>
  <si>
    <t xml:space="preserve">     Fluxuri de numerar nete din activitati de exploatare</t>
  </si>
  <si>
    <t>II.FLUXURI DE NUMERAR DIN ACTIVITATI DE INVESTITII</t>
  </si>
  <si>
    <t xml:space="preserve">     Platile in numerar pentru achizitionarea de terenuri si mijloace fixe, active necorporale si alte active pe termen lung</t>
  </si>
  <si>
    <t xml:space="preserve">     Fluxuri de numerar nete din activitati de investitie</t>
  </si>
  <si>
    <t>III. FLUXURI DE NUMERAR DIN ACTIVITATI DE FINANTARE</t>
  </si>
  <si>
    <t xml:space="preserve">     Incasari din imprumuturi pe termen lung/rambursari</t>
  </si>
  <si>
    <t xml:space="preserve">     Dividende platite</t>
  </si>
  <si>
    <t xml:space="preserve">     Fluxuri de numerar nete din activitati de finantare</t>
  </si>
  <si>
    <t xml:space="preserve">     Castiguri/pierderi din diferente de curs</t>
  </si>
  <si>
    <t>Crestere/(scadere) neta de numerar</t>
  </si>
  <si>
    <t xml:space="preserve">    Numerar si echivalente de numerar la inceputul perioadei</t>
  </si>
  <si>
    <t xml:space="preserve">    Numerar si echivalente de numerar la finele perioadei</t>
  </si>
  <si>
    <t xml:space="preserve">    Numerar si echivalente de numerar la finele perioadei includ:</t>
  </si>
  <si>
    <t xml:space="preserve">      Conturi la banci si numerar</t>
  </si>
  <si>
    <t xml:space="preserve">      Linii de credit</t>
  </si>
  <si>
    <t>(sumele sunt exprimate in LEI)</t>
  </si>
  <si>
    <t>Indicatori operationali</t>
  </si>
  <si>
    <t>Indicatori</t>
  </si>
  <si>
    <t>Castig pe actiune (EPS)</t>
  </si>
  <si>
    <t>Index- Antibiotice SA - cifre istorice IFRS</t>
  </si>
  <si>
    <t>(sumele sunt exprimate in lei)</t>
  </si>
  <si>
    <t>Fluxuri de trezorerie</t>
  </si>
  <si>
    <t>Capital social subscris varsat/Numar de actiuni</t>
  </si>
  <si>
    <t>actiuni</t>
  </si>
  <si>
    <t xml:space="preserve">     Incasarile de numerar din vanzarea de terenuri si cladiri, instalatii si echipamente, active necorporale si alte active pe termen lung</t>
  </si>
  <si>
    <t xml:space="preserve">     Dobanzi incasate </t>
  </si>
  <si>
    <t>Rentabilitatea capitalurilor proprii (ROE)</t>
  </si>
  <si>
    <t>31.03.2019</t>
  </si>
  <si>
    <t>31.03.2018</t>
  </si>
  <si>
    <t xml:space="preserve">       Linii de credit pe termen lung</t>
  </si>
  <si>
    <t>31.03.20192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</si>
</sst>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.000"/>
    <numFmt numFmtId="165" formatCode="_-* #,##0.00\ _l_e_i_-;\-* #,##0.00\ _l_e_i_-;_-* &quot;-&quot;??\ _l_e_i_-;_-@_-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sz val="11"/>
      <color indexed="8"/>
      <name val="Calibri"/>
      <family val="2"/>
      <charset val="238"/>
    </font>
    <font>
      <sz val="10"/>
      <color indexed="8"/>
      <name val="Trebuchet MS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rebuchet MS"/>
      <family val="2"/>
    </font>
    <font>
      <b/>
      <sz val="10"/>
      <color theme="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4"/>
    <xf numFmtId="0" fontId="0" fillId="3" borderId="0" xfId="0" applyFill="1"/>
    <xf numFmtId="0" fontId="11" fillId="2" borderId="0" xfId="0" applyFont="1" applyFill="1"/>
    <xf numFmtId="0" fontId="9" fillId="3" borderId="1" xfId="4" applyFill="1" applyBorder="1"/>
    <xf numFmtId="0" fontId="8" fillId="0" borderId="0" xfId="1" applyFont="1" applyAlignment="1">
      <alignment horizontal="left"/>
    </xf>
    <xf numFmtId="0" fontId="2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Border="1" applyAlignment="1">
      <alignment horizontal="justify" vertical="top" wrapText="1"/>
    </xf>
    <xf numFmtId="37" fontId="6" fillId="0" borderId="0" xfId="0" applyNumberFormat="1" applyFont="1" applyBorder="1" applyAlignment="1">
      <alignment horizontal="right" vertical="top" wrapText="1"/>
    </xf>
    <xf numFmtId="41" fontId="6" fillId="0" borderId="0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justify" vertical="top" wrapText="1"/>
    </xf>
    <xf numFmtId="37" fontId="6" fillId="0" borderId="0" xfId="0" applyNumberFormat="1" applyFont="1" applyAlignment="1">
      <alignment horizontal="right" vertical="top" wrapText="1"/>
    </xf>
    <xf numFmtId="0" fontId="0" fillId="0" borderId="0" xfId="0" applyAlignment="1">
      <alignment vertical="top" wrapText="1"/>
    </xf>
    <xf numFmtId="0" fontId="6" fillId="0" borderId="2" xfId="0" applyFont="1" applyBorder="1" applyAlignment="1">
      <alignment horizontal="justify" vertical="top" wrapText="1"/>
    </xf>
    <xf numFmtId="37" fontId="6" fillId="0" borderId="2" xfId="0" applyNumberFormat="1" applyFont="1" applyBorder="1" applyAlignment="1">
      <alignment horizontal="right" vertical="top" wrapText="1"/>
    </xf>
    <xf numFmtId="37" fontId="6" fillId="0" borderId="2" xfId="0" quotePrefix="1" applyNumberFormat="1" applyFont="1" applyBorder="1" applyAlignment="1">
      <alignment horizontal="right" vertical="top" wrapText="1"/>
    </xf>
    <xf numFmtId="0" fontId="6" fillId="0" borderId="3" xfId="0" applyFont="1" applyBorder="1" applyAlignment="1">
      <alignment horizontal="justify" vertical="top" wrapText="1"/>
    </xf>
    <xf numFmtId="37" fontId="6" fillId="0" borderId="3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4" fontId="13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5" fontId="1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/>
    </xf>
    <xf numFmtId="0" fontId="13" fillId="0" borderId="0" xfId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164" fontId="0" fillId="0" borderId="0" xfId="0" applyNumberFormat="1"/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2" fillId="0" borderId="0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/>
    </xf>
    <xf numFmtId="3" fontId="2" fillId="0" borderId="0" xfId="0" applyNumberFormat="1" applyFont="1" applyBorder="1" applyAlignment="1">
      <alignment horizontal="right" vertical="top" wrapText="1"/>
    </xf>
  </cellXfs>
  <cellStyles count="5">
    <cellStyle name="Comma 2" xfId="2" xr:uid="{00000000-0005-0000-0000-000000000000}"/>
    <cellStyle name="Hyperlink" xfId="4" builtinId="8"/>
    <cellStyle name="Normal" xfId="0" builtinId="0"/>
    <cellStyle name="Normal 2" xfId="1" xr:uid="{00000000-0005-0000-0000-000003000000}"/>
    <cellStyle name="Percent 2" xfId="3" xr:uid="{00000000-0005-0000-0000-000004000000}"/>
  </cellStyles>
  <dxfs count="27"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numFmt numFmtId="2" formatCode="0.00"/>
      <alignment horizontal="righ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numFmt numFmtId="2" formatCode="0.00"/>
      <alignment horizontal="righ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numFmt numFmtId="2" formatCode="0.00"/>
      <alignment horizontal="righ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general" vertical="top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5" formatCode="#,##0_);\(#,##0\)"/>
      <alignment horizontal="right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5" formatCode="#,##0_);\(#,##0\)"/>
      <alignment horizontal="right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numFmt numFmtId="5" formatCode="#,##0_);\(#,##0\)"/>
      <alignment horizontal="right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alignment horizontal="justify" vertical="top" textRotation="0" wrapText="1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</dxf>
    <dxf>
      <alignment horizontal="center" textRotation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" formatCode="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5:D39" totalsRowShown="0">
  <autoFilter ref="A5:D39" xr:uid="{00000000-0009-0000-0100-000002000000}"/>
  <tableColumns count="4">
    <tableColumn id="1" xr3:uid="{00000000-0010-0000-0000-000001000000}" name="Indicatori" dataDxfId="26"/>
    <tableColumn id="2" xr3:uid="{00000000-0010-0000-0000-000002000000}" name="31.03.2018" dataDxfId="25"/>
    <tableColumn id="3" xr3:uid="{00000000-0010-0000-0000-000003000000}" name="31.12.2018" dataDxfId="24"/>
    <tableColumn id="4" xr3:uid="{00000000-0010-0000-0000-000004000000}" name="31.03.2019" dataDxfId="23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4:D17" totalsRowShown="0" headerRowDxfId="22" headerRowBorderDxfId="21" tableBorderDxfId="20" totalsRowBorderDxfId="19">
  <autoFilter ref="A4:D17" xr:uid="{00000000-0009-0000-0100-000003000000}"/>
  <tableColumns count="4">
    <tableColumn id="1" xr3:uid="{00000000-0010-0000-0100-000001000000}" name="Indicatori"/>
    <tableColumn id="2" xr3:uid="{00000000-0010-0000-0100-000002000000}" name="31.03.2018" dataDxfId="18"/>
    <tableColumn id="4" xr3:uid="{00000000-0010-0000-0100-000004000000}" name="31.12.2018" dataDxfId="17"/>
    <tableColumn id="3" xr3:uid="{00000000-0010-0000-0100-000003000000}" name="31.03.20192" dataDxfId="16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42" displayName="Table42" ref="A4:D36" totalsRowShown="0" headerRowDxfId="15">
  <autoFilter ref="A4:D36" xr:uid="{00000000-0009-0000-0100-000001000000}"/>
  <tableColumns count="4">
    <tableColumn id="1" xr3:uid="{00000000-0010-0000-0200-000001000000}" name="Indicatori" dataDxfId="14"/>
    <tableColumn id="2" xr3:uid="{00000000-0010-0000-0200-000002000000}" name="31.03.2018" dataDxfId="13"/>
    <tableColumn id="5" xr3:uid="{00000000-0010-0000-0200-000005000000}" name="31.12.2018" dataDxfId="12"/>
    <tableColumn id="3" xr3:uid="{00000000-0010-0000-0200-000003000000}" name="31.03.2019" dataDxfId="11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4:F13" totalsRowShown="0" headerRowDxfId="10" dataDxfId="8" headerRowBorderDxfId="9" tableBorderDxfId="7" totalsRowBorderDxfId="6">
  <autoFilter ref="A4:F13" xr:uid="{00000000-0009-0000-0100-000004000000}"/>
  <tableColumns count="6">
    <tableColumn id="1" xr3:uid="{00000000-0010-0000-0300-000001000000}" name="Indicatori" dataDxfId="5"/>
    <tableColumn id="2" xr3:uid="{00000000-0010-0000-0300-000002000000}" name="Mod de calcul" dataDxfId="4"/>
    <tableColumn id="3" xr3:uid="{00000000-0010-0000-0300-000003000000}" name="Unitate de masura" dataDxfId="3"/>
    <tableColumn id="4" xr3:uid="{00000000-0010-0000-0300-000004000000}" name="31.03.2018" dataDxfId="2"/>
    <tableColumn id="6" xr3:uid="{00000000-0010-0000-0300-000006000000}" name="31.12.2018" dataDxfId="1"/>
    <tableColumn id="5" xr3:uid="{00000000-0010-0000-0300-000005000000}" name="31.03.2019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workbookViewId="0">
      <selection activeCell="A4" sqref="A4"/>
    </sheetView>
  </sheetViews>
  <sheetFormatPr defaultRowHeight="15" x14ac:dyDescent="0.25"/>
  <cols>
    <col min="1" max="1" width="23.42578125" bestFit="1" customWidth="1"/>
  </cols>
  <sheetData>
    <row r="1" spans="1:3" s="4" customFormat="1" x14ac:dyDescent="0.25">
      <c r="A1" s="5" t="s">
        <v>103</v>
      </c>
      <c r="B1" s="5"/>
      <c r="C1" s="5"/>
    </row>
    <row r="2" spans="1:3" x14ac:dyDescent="0.25">
      <c r="A2" s="6" t="str">
        <f>HYPERLINK("[excel.xlsx]'Situatia pozitiei financiare'!A1","Situatia pozitiei financiare")</f>
        <v>Situatia pozitiei financiare</v>
      </c>
    </row>
    <row r="3" spans="1:3" x14ac:dyDescent="0.25">
      <c r="A3" s="3" t="str">
        <f>HYPERLINK("[excel.xlsx]'Situatia rezultatului global'!A1","Situatia rezultatului global")</f>
        <v>Situatia rezultatului global</v>
      </c>
    </row>
    <row r="4" spans="1:3" x14ac:dyDescent="0.25">
      <c r="A4" s="3" t="str">
        <f>HYPERLINK("[excel.xlsx]'Fluxuri de trezorerie'!A1","Fluxuri de trezorerie")</f>
        <v>Fluxuri de trezorerie</v>
      </c>
    </row>
    <row r="5" spans="1:3" x14ac:dyDescent="0.25">
      <c r="A5" s="3" t="str">
        <f>HYPERLINK("[excel.xlsx]'Indicatori operationali'!A1","Indicatori operationali")</f>
        <v>Indicatori operationali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workbookViewId="0">
      <selection activeCell="D36" sqref="D36"/>
    </sheetView>
  </sheetViews>
  <sheetFormatPr defaultRowHeight="15.75" x14ac:dyDescent="0.3"/>
  <cols>
    <col min="1" max="1" width="42.28515625" style="8" customWidth="1"/>
    <col min="2" max="2" width="15.7109375" style="8" customWidth="1"/>
    <col min="3" max="3" width="13.42578125" style="8" bestFit="1" customWidth="1"/>
    <col min="4" max="4" width="12.7109375" style="8" bestFit="1" customWidth="1"/>
  </cols>
  <sheetData>
    <row r="1" spans="1:5" ht="18" x14ac:dyDescent="0.35">
      <c r="A1" s="9" t="s">
        <v>68</v>
      </c>
    </row>
    <row r="2" spans="1:5" ht="18" x14ac:dyDescent="0.35">
      <c r="A2" s="10" t="s">
        <v>104</v>
      </c>
      <c r="B2" s="2"/>
    </row>
    <row r="4" spans="1:5" x14ac:dyDescent="0.3">
      <c r="B4" s="2"/>
    </row>
    <row r="5" spans="1:5" x14ac:dyDescent="0.3">
      <c r="A5" s="24" t="s">
        <v>101</v>
      </c>
      <c r="B5" s="25" t="s">
        <v>112</v>
      </c>
      <c r="C5" s="26" t="s">
        <v>67</v>
      </c>
      <c r="D5" s="26" t="s">
        <v>111</v>
      </c>
    </row>
    <row r="6" spans="1:5" x14ac:dyDescent="0.3">
      <c r="A6" s="27" t="s">
        <v>22</v>
      </c>
      <c r="B6" s="27"/>
      <c r="C6" s="28"/>
      <c r="D6" s="28"/>
    </row>
    <row r="7" spans="1:5" x14ac:dyDescent="0.3">
      <c r="A7" s="29" t="s">
        <v>23</v>
      </c>
      <c r="B7" s="28"/>
      <c r="C7" s="30"/>
      <c r="D7" s="30"/>
    </row>
    <row r="8" spans="1:5" ht="15" x14ac:dyDescent="0.25">
      <c r="A8" s="31" t="s">
        <v>24</v>
      </c>
      <c r="B8" s="32">
        <v>223792870</v>
      </c>
      <c r="C8" s="32">
        <v>310640665</v>
      </c>
      <c r="D8" s="32">
        <v>311128093</v>
      </c>
      <c r="E8" s="32"/>
    </row>
    <row r="9" spans="1:5" ht="15" x14ac:dyDescent="0.25">
      <c r="A9" s="31" t="s">
        <v>25</v>
      </c>
      <c r="B9" s="34">
        <v>13389378</v>
      </c>
      <c r="C9" s="33">
        <v>15028716</v>
      </c>
      <c r="D9" s="33">
        <v>15343193</v>
      </c>
    </row>
    <row r="10" spans="1:5" ht="15" x14ac:dyDescent="0.25">
      <c r="A10" s="29" t="s">
        <v>26</v>
      </c>
      <c r="B10" s="34">
        <v>237182248</v>
      </c>
      <c r="C10" s="35">
        <v>325669381</v>
      </c>
      <c r="D10" s="35">
        <v>326471286</v>
      </c>
    </row>
    <row r="11" spans="1:5" ht="15" x14ac:dyDescent="0.25">
      <c r="A11" s="29" t="s">
        <v>27</v>
      </c>
      <c r="B11" s="32"/>
      <c r="C11" s="33"/>
      <c r="D11" s="33"/>
    </row>
    <row r="12" spans="1:5" ht="15" x14ac:dyDescent="0.25">
      <c r="A12" s="31" t="s">
        <v>28</v>
      </c>
      <c r="B12" s="34">
        <v>102262215</v>
      </c>
      <c r="C12" s="33">
        <v>64964662</v>
      </c>
      <c r="D12" s="33">
        <v>90545148</v>
      </c>
    </row>
    <row r="13" spans="1:5" ht="15" x14ac:dyDescent="0.25">
      <c r="A13" s="31" t="s">
        <v>29</v>
      </c>
      <c r="B13" s="34">
        <v>264752465</v>
      </c>
      <c r="C13" s="33">
        <v>313094458</v>
      </c>
      <c r="D13" s="33">
        <v>293740560</v>
      </c>
    </row>
    <row r="14" spans="1:5" ht="15" x14ac:dyDescent="0.25">
      <c r="A14" s="31" t="s">
        <v>30</v>
      </c>
      <c r="B14" s="34">
        <v>3508994</v>
      </c>
      <c r="C14" s="33">
        <v>2376682</v>
      </c>
      <c r="D14" s="33">
        <v>6629907</v>
      </c>
    </row>
    <row r="15" spans="1:5" ht="15" x14ac:dyDescent="0.25">
      <c r="A15" s="29" t="s">
        <v>31</v>
      </c>
      <c r="B15" s="34">
        <v>370523674</v>
      </c>
      <c r="C15" s="35">
        <v>380435802</v>
      </c>
      <c r="D15" s="35">
        <v>390915615</v>
      </c>
    </row>
    <row r="16" spans="1:5" x14ac:dyDescent="0.3">
      <c r="A16" s="29" t="s">
        <v>32</v>
      </c>
      <c r="B16" s="32">
        <v>607705922</v>
      </c>
      <c r="C16" s="36">
        <v>706105183</v>
      </c>
      <c r="D16" s="36">
        <v>717386901</v>
      </c>
    </row>
    <row r="17" spans="1:4" ht="15" x14ac:dyDescent="0.25">
      <c r="A17" s="29" t="s">
        <v>33</v>
      </c>
      <c r="B17" s="32"/>
      <c r="C17" s="33"/>
      <c r="D17" s="33"/>
    </row>
    <row r="18" spans="1:4" ht="15" x14ac:dyDescent="0.25">
      <c r="A18" s="29" t="s">
        <v>34</v>
      </c>
      <c r="B18" s="32"/>
      <c r="C18" s="33"/>
      <c r="D18" s="33"/>
    </row>
    <row r="19" spans="1:4" x14ac:dyDescent="0.3">
      <c r="A19" s="31" t="s">
        <v>35</v>
      </c>
      <c r="B19" s="34">
        <v>72630478</v>
      </c>
      <c r="C19" s="37">
        <v>67171084</v>
      </c>
      <c r="D19" s="37">
        <v>68554572</v>
      </c>
    </row>
    <row r="20" spans="1:4" ht="15" x14ac:dyDescent="0.25">
      <c r="A20" s="31" t="s">
        <v>36</v>
      </c>
      <c r="B20" s="34">
        <v>84091508</v>
      </c>
      <c r="C20" s="33">
        <v>100729229</v>
      </c>
      <c r="D20" s="33">
        <v>103288593</v>
      </c>
    </row>
    <row r="21" spans="1:4" ht="15" x14ac:dyDescent="0.25">
      <c r="A21" s="31" t="s">
        <v>37</v>
      </c>
      <c r="B21" s="34">
        <v>10147367</v>
      </c>
      <c r="C21" s="33">
        <v>10421393</v>
      </c>
      <c r="D21" s="33">
        <v>11045342</v>
      </c>
    </row>
    <row r="22" spans="1:4" ht="15" x14ac:dyDescent="0.25">
      <c r="A22" s="31" t="s">
        <v>38</v>
      </c>
      <c r="B22" s="34">
        <v>76984</v>
      </c>
      <c r="C22" s="33">
        <v>637008</v>
      </c>
      <c r="D22" s="33">
        <v>665292</v>
      </c>
    </row>
    <row r="23" spans="1:4" ht="15" x14ac:dyDescent="0.25">
      <c r="A23" s="29" t="s">
        <v>39</v>
      </c>
      <c r="B23" s="32">
        <v>166946337</v>
      </c>
      <c r="C23" s="35">
        <v>178958714</v>
      </c>
      <c r="D23" s="35">
        <v>183553799</v>
      </c>
    </row>
    <row r="24" spans="1:4" x14ac:dyDescent="0.3">
      <c r="A24" s="29" t="s">
        <v>40</v>
      </c>
      <c r="B24" s="37"/>
      <c r="C24" s="33"/>
      <c r="D24" s="33"/>
    </row>
    <row r="25" spans="1:4" ht="15" x14ac:dyDescent="0.25">
      <c r="A25" s="31" t="s">
        <v>38</v>
      </c>
      <c r="B25" s="34">
        <v>2721957</v>
      </c>
      <c r="C25" s="33">
        <v>2489791</v>
      </c>
      <c r="D25" s="33">
        <v>2635443</v>
      </c>
    </row>
    <row r="26" spans="1:4" ht="15" x14ac:dyDescent="0.25">
      <c r="A26" s="31" t="s">
        <v>41</v>
      </c>
      <c r="B26" s="34">
        <v>18172398</v>
      </c>
      <c r="C26" s="33">
        <v>25266930</v>
      </c>
      <c r="D26" s="33">
        <v>26131314</v>
      </c>
    </row>
    <row r="27" spans="1:4" ht="15" x14ac:dyDescent="0.25">
      <c r="A27" s="31" t="s">
        <v>36</v>
      </c>
      <c r="B27" s="34"/>
      <c r="C27" s="33">
        <v>26662433</v>
      </c>
      <c r="D27" s="33">
        <v>29069619</v>
      </c>
    </row>
    <row r="28" spans="1:4" ht="15" x14ac:dyDescent="0.25">
      <c r="A28" s="29" t="s">
        <v>42</v>
      </c>
      <c r="B28" s="32">
        <v>20894355</v>
      </c>
      <c r="C28" s="35">
        <v>54419154</v>
      </c>
      <c r="D28" s="35">
        <v>57836376</v>
      </c>
    </row>
    <row r="29" spans="1:4" x14ac:dyDescent="0.3">
      <c r="A29" s="29" t="s">
        <v>43</v>
      </c>
      <c r="B29" s="32">
        <v>187840692</v>
      </c>
      <c r="C29" s="36">
        <v>233377868</v>
      </c>
      <c r="D29" s="36">
        <v>241390175</v>
      </c>
    </row>
    <row r="30" spans="1:4" ht="15" x14ac:dyDescent="0.25">
      <c r="A30" s="29" t="s">
        <v>44</v>
      </c>
      <c r="B30" s="32"/>
      <c r="C30" s="38"/>
      <c r="D30" s="39"/>
    </row>
    <row r="31" spans="1:4" ht="15" x14ac:dyDescent="0.25">
      <c r="A31" s="29" t="s">
        <v>45</v>
      </c>
      <c r="B31" s="32">
        <v>264835156</v>
      </c>
      <c r="C31" s="35">
        <v>264835156</v>
      </c>
      <c r="D31" s="35">
        <v>264835156</v>
      </c>
    </row>
    <row r="32" spans="1:4" ht="15" x14ac:dyDescent="0.25">
      <c r="A32" s="31" t="s">
        <v>46</v>
      </c>
      <c r="B32" s="34">
        <v>14556141</v>
      </c>
      <c r="C32" s="33">
        <v>53459597</v>
      </c>
      <c r="D32" s="33">
        <v>52762906</v>
      </c>
    </row>
    <row r="33" spans="1:4" ht="15" x14ac:dyDescent="0.25">
      <c r="A33" s="31" t="s">
        <v>47</v>
      </c>
      <c r="B33" s="34">
        <v>13426761.4</v>
      </c>
      <c r="C33" s="33">
        <v>13426761</v>
      </c>
      <c r="D33" s="33">
        <v>13426761</v>
      </c>
    </row>
    <row r="34" spans="1:4" ht="15" x14ac:dyDescent="0.25">
      <c r="A34" s="31" t="s">
        <v>48</v>
      </c>
      <c r="B34" s="34">
        <v>162134513</v>
      </c>
      <c r="C34" s="33">
        <v>190422002</v>
      </c>
      <c r="D34" s="33">
        <v>190422002</v>
      </c>
    </row>
    <row r="35" spans="1:4" ht="15" x14ac:dyDescent="0.25">
      <c r="A35" s="31" t="s">
        <v>49</v>
      </c>
      <c r="B35" s="34">
        <v>-38347305</v>
      </c>
      <c r="C35" s="33">
        <v>-60182699</v>
      </c>
      <c r="D35" s="33">
        <v>-48719510</v>
      </c>
    </row>
    <row r="36" spans="1:4" ht="15" x14ac:dyDescent="0.25">
      <c r="A36" s="31" t="s">
        <v>50</v>
      </c>
      <c r="B36" s="34"/>
      <c r="C36" s="33">
        <v>-23537290</v>
      </c>
      <c r="D36" s="33"/>
    </row>
    <row r="37" spans="1:4" ht="15" x14ac:dyDescent="0.25">
      <c r="A37" s="31" t="s">
        <v>51</v>
      </c>
      <c r="B37" s="34">
        <v>3259964</v>
      </c>
      <c r="C37" s="33">
        <v>34303788</v>
      </c>
      <c r="D37" s="33">
        <v>3269411</v>
      </c>
    </row>
    <row r="38" spans="1:4" ht="15" x14ac:dyDescent="0.25">
      <c r="A38" s="29" t="s">
        <v>52</v>
      </c>
      <c r="B38" s="32">
        <v>419865230</v>
      </c>
      <c r="C38" s="35">
        <v>472727315</v>
      </c>
      <c r="D38" s="35">
        <v>475996726</v>
      </c>
    </row>
    <row r="39" spans="1:4" ht="15" x14ac:dyDescent="0.25">
      <c r="A39" s="29" t="s">
        <v>53</v>
      </c>
      <c r="B39" s="32">
        <v>607705922</v>
      </c>
      <c r="C39" s="35">
        <v>706105183</v>
      </c>
      <c r="D39" s="35">
        <v>717386901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C33" sqref="C33"/>
    </sheetView>
  </sheetViews>
  <sheetFormatPr defaultRowHeight="15" x14ac:dyDescent="0.25"/>
  <cols>
    <col min="1" max="1" width="53.28515625" bestFit="1" customWidth="1"/>
    <col min="2" max="2" width="14.42578125" customWidth="1"/>
    <col min="3" max="3" width="13.7109375" customWidth="1"/>
    <col min="4" max="4" width="11.42578125" customWidth="1"/>
  </cols>
  <sheetData>
    <row r="1" spans="1:4" x14ac:dyDescent="0.25">
      <c r="A1" t="s">
        <v>69</v>
      </c>
    </row>
    <row r="2" spans="1:4" ht="15.75" x14ac:dyDescent="0.3">
      <c r="A2" s="7" t="s">
        <v>99</v>
      </c>
    </row>
    <row r="3" spans="1:4" ht="15.75" x14ac:dyDescent="0.3">
      <c r="A3" s="2"/>
    </row>
    <row r="4" spans="1:4" ht="15.75" x14ac:dyDescent="0.3">
      <c r="A4" s="40" t="s">
        <v>101</v>
      </c>
      <c r="B4" s="41" t="s">
        <v>112</v>
      </c>
      <c r="C4" s="41" t="s">
        <v>67</v>
      </c>
      <c r="D4" s="45" t="s">
        <v>114</v>
      </c>
    </row>
    <row r="5" spans="1:4" x14ac:dyDescent="0.25">
      <c r="A5" s="42" t="s">
        <v>54</v>
      </c>
      <c r="B5" s="43">
        <v>59220466</v>
      </c>
      <c r="C5" s="43">
        <v>364576466</v>
      </c>
      <c r="D5" s="43">
        <v>65066014</v>
      </c>
    </row>
    <row r="6" spans="1:4" x14ac:dyDescent="0.25">
      <c r="A6" s="42" t="s">
        <v>55</v>
      </c>
      <c r="B6" s="43">
        <v>10234373</v>
      </c>
      <c r="C6" s="43">
        <v>45405000</v>
      </c>
      <c r="D6" s="43">
        <v>8952087</v>
      </c>
    </row>
    <row r="7" spans="1:4" x14ac:dyDescent="0.25">
      <c r="A7" s="42" t="s">
        <v>56</v>
      </c>
      <c r="B7" s="43">
        <v>14149596</v>
      </c>
      <c r="C7" s="43">
        <v>-1259715</v>
      </c>
      <c r="D7" s="43">
        <v>16661315</v>
      </c>
    </row>
    <row r="8" spans="1:4" x14ac:dyDescent="0.25">
      <c r="A8" s="42" t="s">
        <v>57</v>
      </c>
      <c r="B8" s="43">
        <v>765128</v>
      </c>
      <c r="C8" s="43">
        <v>3489144</v>
      </c>
      <c r="D8" s="43">
        <v>1035011</v>
      </c>
    </row>
    <row r="9" spans="1:4" x14ac:dyDescent="0.25">
      <c r="A9" s="42" t="s">
        <v>58</v>
      </c>
      <c r="B9" s="43">
        <v>31624850</v>
      </c>
      <c r="C9" s="43">
        <v>138844375</v>
      </c>
      <c r="D9" s="43">
        <v>33120317</v>
      </c>
    </row>
    <row r="10" spans="1:4" x14ac:dyDescent="0.25">
      <c r="A10" s="42" t="s">
        <v>59</v>
      </c>
      <c r="B10" s="43">
        <v>20535077</v>
      </c>
      <c r="C10" s="43">
        <v>90864735</v>
      </c>
      <c r="D10" s="43">
        <v>23718951</v>
      </c>
    </row>
    <row r="11" spans="1:4" x14ac:dyDescent="0.25">
      <c r="A11" s="42" t="s">
        <v>60</v>
      </c>
      <c r="B11" s="43">
        <v>4847956</v>
      </c>
      <c r="C11" s="43">
        <v>20237870</v>
      </c>
      <c r="D11" s="43">
        <v>5159090</v>
      </c>
    </row>
    <row r="12" spans="1:4" x14ac:dyDescent="0.25">
      <c r="A12" s="42" t="s">
        <v>61</v>
      </c>
      <c r="B12" s="43">
        <v>23530703</v>
      </c>
      <c r="C12" s="43">
        <v>122951124</v>
      </c>
      <c r="D12" s="43">
        <v>24549531</v>
      </c>
    </row>
    <row r="13" spans="1:4" x14ac:dyDescent="0.25">
      <c r="A13" s="42" t="s">
        <v>62</v>
      </c>
      <c r="B13" s="43">
        <v>3830977</v>
      </c>
      <c r="C13" s="43">
        <v>39312791</v>
      </c>
      <c r="D13" s="43">
        <v>5166539</v>
      </c>
    </row>
    <row r="14" spans="1:4" x14ac:dyDescent="0.25">
      <c r="A14" s="42" t="s">
        <v>63</v>
      </c>
      <c r="B14" s="43">
        <v>-571013</v>
      </c>
      <c r="C14" s="43">
        <v>-4224180</v>
      </c>
      <c r="D14" s="43">
        <v>-1032744</v>
      </c>
    </row>
    <row r="15" spans="1:4" x14ac:dyDescent="0.25">
      <c r="A15" s="42" t="s">
        <v>64</v>
      </c>
      <c r="B15" s="43">
        <v>3259964</v>
      </c>
      <c r="C15" s="43">
        <v>35088611</v>
      </c>
      <c r="D15" s="43">
        <v>4133795</v>
      </c>
    </row>
    <row r="16" spans="1:4" x14ac:dyDescent="0.25">
      <c r="A16" s="42" t="s">
        <v>65</v>
      </c>
      <c r="B16" s="43">
        <v>0</v>
      </c>
      <c r="C16" s="43">
        <v>784823</v>
      </c>
      <c r="D16" s="43">
        <v>864384</v>
      </c>
    </row>
    <row r="17" spans="1:4" x14ac:dyDescent="0.25">
      <c r="A17" s="42" t="s">
        <v>66</v>
      </c>
      <c r="B17" s="43">
        <v>3259964</v>
      </c>
      <c r="C17" s="43">
        <v>34303788</v>
      </c>
      <c r="D17" s="43">
        <v>3269411</v>
      </c>
    </row>
    <row r="18" spans="1:4" x14ac:dyDescent="0.25">
      <c r="A18" s="42"/>
      <c r="B18" s="42"/>
      <c r="C18" s="42"/>
      <c r="D18" s="4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6"/>
  <sheetViews>
    <sheetView workbookViewId="0">
      <selection activeCell="I25" sqref="I25"/>
    </sheetView>
  </sheetViews>
  <sheetFormatPr defaultRowHeight="15" x14ac:dyDescent="0.25"/>
  <cols>
    <col min="1" max="1" width="51.140625" style="11" customWidth="1"/>
    <col min="2" max="3" width="15.140625" customWidth="1"/>
    <col min="4" max="4" width="15.7109375" customWidth="1"/>
  </cols>
  <sheetData>
    <row r="1" spans="1:4" x14ac:dyDescent="0.25">
      <c r="A1" s="11" t="s">
        <v>105</v>
      </c>
    </row>
    <row r="2" spans="1:4" ht="15.75" x14ac:dyDescent="0.3">
      <c r="A2" s="7" t="s">
        <v>99</v>
      </c>
    </row>
    <row r="3" spans="1:4" ht="15.75" x14ac:dyDescent="0.3">
      <c r="A3" s="7"/>
    </row>
    <row r="4" spans="1:4" x14ac:dyDescent="0.25">
      <c r="A4" s="12" t="s">
        <v>101</v>
      </c>
      <c r="B4" s="1" t="s">
        <v>112</v>
      </c>
      <c r="C4" s="1" t="s">
        <v>67</v>
      </c>
      <c r="D4" s="1" t="s">
        <v>111</v>
      </c>
    </row>
    <row r="5" spans="1:4" x14ac:dyDescent="0.25">
      <c r="A5" s="13" t="s">
        <v>70</v>
      </c>
    </row>
    <row r="6" spans="1:4" ht="30" x14ac:dyDescent="0.25">
      <c r="A6" s="13" t="s">
        <v>71</v>
      </c>
      <c r="B6" s="14">
        <v>77171529</v>
      </c>
      <c r="C6" s="14">
        <v>342163055</v>
      </c>
      <c r="D6" s="14">
        <v>95488977</v>
      </c>
    </row>
    <row r="7" spans="1:4" ht="30" x14ac:dyDescent="0.25">
      <c r="A7" s="13" t="s">
        <v>72</v>
      </c>
      <c r="B7" s="14">
        <v>71673</v>
      </c>
      <c r="C7" s="14">
        <v>507166</v>
      </c>
      <c r="D7" s="14">
        <v>347372</v>
      </c>
    </row>
    <row r="8" spans="1:4" x14ac:dyDescent="0.25">
      <c r="A8" s="13" t="s">
        <v>73</v>
      </c>
      <c r="B8" s="15">
        <v>-48922744</v>
      </c>
      <c r="C8" s="15">
        <v>-196684926</v>
      </c>
      <c r="D8" s="15">
        <v>-47170496</v>
      </c>
    </row>
    <row r="9" spans="1:4" ht="30" x14ac:dyDescent="0.25">
      <c r="A9" s="16" t="s">
        <v>74</v>
      </c>
      <c r="B9" s="17">
        <v>-19896898</v>
      </c>
      <c r="C9" s="17">
        <v>-82487294</v>
      </c>
      <c r="D9" s="17">
        <v>-22057981</v>
      </c>
    </row>
    <row r="10" spans="1:4" x14ac:dyDescent="0.25">
      <c r="A10" s="13" t="s">
        <v>75</v>
      </c>
      <c r="B10" s="14">
        <v>0</v>
      </c>
      <c r="C10" s="14"/>
      <c r="D10" s="14">
        <v>0</v>
      </c>
    </row>
    <row r="11" spans="1:4" ht="30" x14ac:dyDescent="0.25">
      <c r="A11" s="13" t="s">
        <v>76</v>
      </c>
      <c r="B11" s="14">
        <v>-8807977</v>
      </c>
      <c r="C11" s="14">
        <v>-35898778</v>
      </c>
      <c r="D11" s="14">
        <v>-10354920</v>
      </c>
    </row>
    <row r="12" spans="1:4" x14ac:dyDescent="0.25">
      <c r="A12" s="13" t="s">
        <v>77</v>
      </c>
      <c r="B12" s="14">
        <v>-245706</v>
      </c>
      <c r="C12" s="14">
        <v>-865883</v>
      </c>
      <c r="D12" s="14">
        <v>-392840</v>
      </c>
    </row>
    <row r="13" spans="1:4" x14ac:dyDescent="0.25">
      <c r="A13" s="13" t="s">
        <v>78</v>
      </c>
      <c r="B13" s="14">
        <f>SUM(B6:B12)</f>
        <v>-630123</v>
      </c>
      <c r="C13" s="14">
        <v>26733341</v>
      </c>
      <c r="D13" s="14">
        <f>SUM(D6:D12)</f>
        <v>15860112</v>
      </c>
    </row>
    <row r="14" spans="1:4" x14ac:dyDescent="0.25">
      <c r="A14" s="13" t="s">
        <v>79</v>
      </c>
      <c r="B14" s="14">
        <v>686</v>
      </c>
      <c r="C14" s="14">
        <v>4991</v>
      </c>
      <c r="D14" s="14">
        <v>1840</v>
      </c>
    </row>
    <row r="15" spans="1:4" x14ac:dyDescent="0.25">
      <c r="A15" s="13" t="s">
        <v>80</v>
      </c>
      <c r="B15" s="14">
        <v>-551634</v>
      </c>
      <c r="C15" s="14">
        <v>-3474486</v>
      </c>
      <c r="D15" s="14">
        <v>-988877</v>
      </c>
    </row>
    <row r="16" spans="1:4" x14ac:dyDescent="0.25">
      <c r="A16" s="13" t="s">
        <v>81</v>
      </c>
      <c r="B16" s="14"/>
      <c r="C16" s="14"/>
      <c r="D16" s="14"/>
    </row>
    <row r="17" spans="1:4" x14ac:dyDescent="0.25">
      <c r="A17" s="13" t="s">
        <v>82</v>
      </c>
      <c r="B17" s="14">
        <v>-1393506</v>
      </c>
      <c r="C17" s="14">
        <v>-2400279</v>
      </c>
      <c r="D17" s="14">
        <v>-238988</v>
      </c>
    </row>
    <row r="18" spans="1:4" ht="30" x14ac:dyDescent="0.25">
      <c r="A18" s="13" t="s">
        <v>83</v>
      </c>
      <c r="B18" s="18"/>
      <c r="C18" s="18"/>
      <c r="D18" s="18"/>
    </row>
    <row r="19" spans="1:4" x14ac:dyDescent="0.25">
      <c r="A19" s="19" t="s">
        <v>84</v>
      </c>
      <c r="B19" s="20">
        <v>-2574576</v>
      </c>
      <c r="C19" s="20">
        <v>20863568</v>
      </c>
      <c r="D19" s="20">
        <v>14634087</v>
      </c>
    </row>
    <row r="20" spans="1:4" x14ac:dyDescent="0.25">
      <c r="A20" s="13" t="s">
        <v>85</v>
      </c>
      <c r="B20" s="18"/>
      <c r="C20" s="18"/>
      <c r="D20" s="18"/>
    </row>
    <row r="21" spans="1:4" ht="45" x14ac:dyDescent="0.25">
      <c r="A21" s="16" t="s">
        <v>108</v>
      </c>
      <c r="B21" s="18">
        <v>0</v>
      </c>
      <c r="C21" s="18"/>
      <c r="D21" s="18">
        <v>0</v>
      </c>
    </row>
    <row r="22" spans="1:4" ht="45" x14ac:dyDescent="0.25">
      <c r="A22" s="16" t="s">
        <v>86</v>
      </c>
      <c r="B22" s="17">
        <v>-13269290</v>
      </c>
      <c r="C22" s="17">
        <v>-64596506</v>
      </c>
      <c r="D22" s="17">
        <v>-14365222</v>
      </c>
    </row>
    <row r="23" spans="1:4" x14ac:dyDescent="0.25">
      <c r="A23" s="16" t="s">
        <v>109</v>
      </c>
      <c r="B23" s="18">
        <v>0</v>
      </c>
      <c r="C23" s="18"/>
      <c r="D23" s="18">
        <v>0</v>
      </c>
    </row>
    <row r="24" spans="1:4" x14ac:dyDescent="0.25">
      <c r="A24" s="19" t="s">
        <v>87</v>
      </c>
      <c r="B24" s="20">
        <v>-13269290</v>
      </c>
      <c r="C24" s="20">
        <v>-64596506</v>
      </c>
      <c r="D24" s="20">
        <v>-14365222</v>
      </c>
    </row>
    <row r="25" spans="1:4" x14ac:dyDescent="0.25">
      <c r="A25" s="13" t="s">
        <v>88</v>
      </c>
      <c r="B25" s="18"/>
      <c r="C25" s="18"/>
      <c r="D25" s="18"/>
    </row>
    <row r="26" spans="1:4" x14ac:dyDescent="0.25">
      <c r="A26" s="13" t="s">
        <v>89</v>
      </c>
      <c r="B26" s="14"/>
      <c r="C26" s="14">
        <v>26627446</v>
      </c>
      <c r="D26" s="14"/>
    </row>
    <row r="27" spans="1:4" x14ac:dyDescent="0.25">
      <c r="A27" s="11" t="s">
        <v>90</v>
      </c>
      <c r="B27" s="14">
        <v>-12162</v>
      </c>
      <c r="C27" s="14">
        <v>-16235156</v>
      </c>
      <c r="D27" s="14">
        <v>-32561</v>
      </c>
    </row>
    <row r="28" spans="1:4" x14ac:dyDescent="0.25">
      <c r="A28" s="19" t="s">
        <v>91</v>
      </c>
      <c r="B28" s="20">
        <v>-12162</v>
      </c>
      <c r="C28" s="20">
        <v>10392291</v>
      </c>
      <c r="D28" s="20">
        <v>-32561</v>
      </c>
    </row>
    <row r="29" spans="1:4" x14ac:dyDescent="0.25">
      <c r="A29" s="16" t="s">
        <v>92</v>
      </c>
      <c r="B29" s="14">
        <v>-102918</v>
      </c>
      <c r="C29" s="14">
        <v>-388333</v>
      </c>
      <c r="D29" s="14">
        <v>-946654</v>
      </c>
    </row>
    <row r="30" spans="1:4" x14ac:dyDescent="0.25">
      <c r="A30" s="11" t="s">
        <v>93</v>
      </c>
      <c r="B30" s="21">
        <v>-15958947</v>
      </c>
      <c r="C30" s="21">
        <v>-33728980</v>
      </c>
      <c r="D30" s="21">
        <v>-710350</v>
      </c>
    </row>
    <row r="31" spans="1:4" ht="16.5" customHeight="1" x14ac:dyDescent="0.25">
      <c r="A31" s="19" t="s">
        <v>94</v>
      </c>
      <c r="B31" s="21">
        <v>-64623567</v>
      </c>
      <c r="C31" s="21">
        <v>-64623567</v>
      </c>
      <c r="D31" s="21">
        <v>-98352547</v>
      </c>
    </row>
    <row r="32" spans="1:4" x14ac:dyDescent="0.25">
      <c r="A32" s="19" t="s">
        <v>95</v>
      </c>
      <c r="B32" s="21">
        <v>-80582514</v>
      </c>
      <c r="C32" s="21">
        <v>-98352547</v>
      </c>
      <c r="D32" s="21">
        <v>-99062897</v>
      </c>
    </row>
    <row r="33" spans="1:4" ht="30" x14ac:dyDescent="0.25">
      <c r="A33" s="22" t="s">
        <v>96</v>
      </c>
      <c r="B33" s="23">
        <v>-80582514</v>
      </c>
      <c r="C33" s="23">
        <v>-98352547</v>
      </c>
      <c r="D33" s="23">
        <v>-99062897</v>
      </c>
    </row>
    <row r="34" spans="1:4" x14ac:dyDescent="0.25">
      <c r="A34" s="22" t="s">
        <v>97</v>
      </c>
      <c r="B34" s="23">
        <v>3508994</v>
      </c>
      <c r="C34" s="14">
        <v>2376682</v>
      </c>
      <c r="D34" s="23">
        <v>6629906.6399999997</v>
      </c>
    </row>
    <row r="35" spans="1:4" x14ac:dyDescent="0.25">
      <c r="A35" s="22" t="s">
        <v>98</v>
      </c>
      <c r="B35" s="23">
        <v>-84091508</v>
      </c>
      <c r="C35" s="14">
        <v>-100729229</v>
      </c>
      <c r="D35" s="23">
        <v>-103288592</v>
      </c>
    </row>
    <row r="36" spans="1:4" x14ac:dyDescent="0.25">
      <c r="A36" s="22" t="s">
        <v>113</v>
      </c>
      <c r="B36" s="23"/>
      <c r="C36" s="23"/>
      <c r="D36" s="23">
        <v>-2404211.25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"/>
  <sheetViews>
    <sheetView tabSelected="1" workbookViewId="0">
      <selection activeCell="I3" sqref="I3"/>
    </sheetView>
  </sheetViews>
  <sheetFormatPr defaultRowHeight="15" x14ac:dyDescent="0.25"/>
  <cols>
    <col min="1" max="1" width="27.42578125" bestFit="1" customWidth="1"/>
    <col min="2" max="2" width="29" customWidth="1"/>
    <col min="3" max="3" width="17.140625" style="1" customWidth="1"/>
    <col min="4" max="4" width="12.28515625" customWidth="1"/>
    <col min="5" max="5" width="16.140625" bestFit="1" customWidth="1"/>
    <col min="6" max="6" width="12" customWidth="1"/>
    <col min="9" max="9" width="18" customWidth="1"/>
  </cols>
  <sheetData>
    <row r="1" spans="1:9" x14ac:dyDescent="0.25">
      <c r="A1" t="s">
        <v>100</v>
      </c>
    </row>
    <row r="2" spans="1:9" ht="15.75" x14ac:dyDescent="0.3">
      <c r="A2" s="2" t="s">
        <v>99</v>
      </c>
    </row>
    <row r="3" spans="1:9" ht="15.75" x14ac:dyDescent="0.3">
      <c r="A3" s="2"/>
    </row>
    <row r="4" spans="1:9" ht="30" x14ac:dyDescent="0.25">
      <c r="A4" s="47" t="s">
        <v>101</v>
      </c>
      <c r="B4" s="47" t="s">
        <v>0</v>
      </c>
      <c r="C4" s="48" t="s">
        <v>16</v>
      </c>
      <c r="D4" s="47" t="s">
        <v>112</v>
      </c>
      <c r="E4" s="47" t="s">
        <v>67</v>
      </c>
      <c r="F4" s="47" t="s">
        <v>111</v>
      </c>
    </row>
    <row r="5" spans="1:9" x14ac:dyDescent="0.25">
      <c r="A5" s="49" t="s">
        <v>1</v>
      </c>
      <c r="B5" s="50" t="s">
        <v>2</v>
      </c>
      <c r="C5" s="51" t="s">
        <v>21</v>
      </c>
      <c r="D5" s="52">
        <v>2.2200000000000002</v>
      </c>
      <c r="E5" s="52">
        <v>2.12</v>
      </c>
      <c r="F5" s="52">
        <v>2.14</v>
      </c>
    </row>
    <row r="6" spans="1:9" ht="30" x14ac:dyDescent="0.25">
      <c r="A6" s="49" t="s">
        <v>3</v>
      </c>
      <c r="B6" s="50" t="s">
        <v>4</v>
      </c>
      <c r="C6" s="51" t="s">
        <v>19</v>
      </c>
      <c r="D6" s="53">
        <v>20.03</v>
      </c>
      <c r="E6" s="53">
        <v>26.95</v>
      </c>
      <c r="F6" s="53">
        <v>27.81</v>
      </c>
    </row>
    <row r="7" spans="1:9" ht="30" x14ac:dyDescent="0.25">
      <c r="A7" s="49" t="s">
        <v>5</v>
      </c>
      <c r="B7" s="50" t="s">
        <v>6</v>
      </c>
      <c r="C7" s="51" t="s">
        <v>17</v>
      </c>
      <c r="D7" s="52">
        <v>370</v>
      </c>
      <c r="E7" s="52">
        <v>329</v>
      </c>
      <c r="F7" s="52">
        <v>371</v>
      </c>
    </row>
    <row r="8" spans="1:9" ht="30" x14ac:dyDescent="0.25">
      <c r="A8" s="49" t="s">
        <v>7</v>
      </c>
      <c r="B8" s="50" t="s">
        <v>8</v>
      </c>
      <c r="C8" s="51" t="s">
        <v>18</v>
      </c>
      <c r="D8" s="52">
        <v>0.25</v>
      </c>
      <c r="E8" s="52">
        <v>1.1200000000000001</v>
      </c>
      <c r="F8" s="53">
        <v>0.2</v>
      </c>
    </row>
    <row r="9" spans="1:9" ht="30" x14ac:dyDescent="0.25">
      <c r="A9" s="49" t="s">
        <v>110</v>
      </c>
      <c r="B9" s="50" t="s">
        <v>9</v>
      </c>
      <c r="C9" s="51" t="s">
        <v>19</v>
      </c>
      <c r="D9" s="53">
        <v>0.77</v>
      </c>
      <c r="E9" s="53">
        <v>7.26</v>
      </c>
      <c r="F9" s="53">
        <v>0.68</v>
      </c>
    </row>
    <row r="10" spans="1:9" x14ac:dyDescent="0.25">
      <c r="A10" s="49" t="s">
        <v>10</v>
      </c>
      <c r="B10" s="50" t="s">
        <v>11</v>
      </c>
      <c r="C10" s="51" t="s">
        <v>19</v>
      </c>
      <c r="D10" s="53">
        <v>0.53</v>
      </c>
      <c r="E10" s="53">
        <v>4.8600000000000003</v>
      </c>
      <c r="F10" s="53">
        <v>0.45</v>
      </c>
    </row>
    <row r="11" spans="1:9" x14ac:dyDescent="0.25">
      <c r="A11" s="49" t="s">
        <v>102</v>
      </c>
      <c r="B11" s="50" t="s">
        <v>12</v>
      </c>
      <c r="C11" s="51" t="s">
        <v>20</v>
      </c>
      <c r="D11" s="54">
        <v>5.0000000000000001E-3</v>
      </c>
      <c r="E11" s="54">
        <v>5.0999999999999997E-2</v>
      </c>
      <c r="F11" s="52">
        <v>5.0000000000000001E-3</v>
      </c>
      <c r="H11" s="46"/>
      <c r="I11" s="46"/>
    </row>
    <row r="12" spans="1:9" x14ac:dyDescent="0.25">
      <c r="A12" s="49" t="s">
        <v>13</v>
      </c>
      <c r="B12" s="50" t="s">
        <v>14</v>
      </c>
      <c r="C12" s="51" t="s">
        <v>19</v>
      </c>
      <c r="D12" s="53">
        <v>5.5</v>
      </c>
      <c r="E12" s="53">
        <v>9.41</v>
      </c>
      <c r="F12" s="53">
        <v>5.0199999999999996</v>
      </c>
    </row>
    <row r="13" spans="1:9" ht="30" x14ac:dyDescent="0.25">
      <c r="A13" s="49" t="s">
        <v>15</v>
      </c>
      <c r="B13" s="50" t="s">
        <v>106</v>
      </c>
      <c r="C13" s="55" t="s">
        <v>107</v>
      </c>
      <c r="D13" s="56">
        <v>671338040</v>
      </c>
      <c r="E13" s="56">
        <v>671338040</v>
      </c>
      <c r="F13" s="56">
        <v>671338040</v>
      </c>
    </row>
    <row r="14" spans="1:9" x14ac:dyDescent="0.25">
      <c r="A14" s="42"/>
      <c r="B14" s="42"/>
      <c r="C14" s="44"/>
      <c r="D14" s="42"/>
      <c r="E14" s="42"/>
      <c r="F14" s="42"/>
    </row>
    <row r="15" spans="1:9" x14ac:dyDescent="0.25">
      <c r="A15" s="42"/>
      <c r="B15" s="42"/>
      <c r="C15" s="44"/>
      <c r="D15" s="42"/>
      <c r="E15" s="42"/>
      <c r="F15" s="42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Situatia pozitiei financiare</vt:lpstr>
      <vt:lpstr>Situatia rezultatului global</vt:lpstr>
      <vt:lpstr>Fluxuri de trezorerie</vt:lpstr>
      <vt:lpstr>Indicatori operationali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2019-10-07T07:32:30Z</dcterms:modified>
</cp:coreProperties>
</file>